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HONG 1812020\CONG KHAI NGAN SACH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Print_Titles" localSheetId="0">Sheet1!$8:$8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C24" i="1"/>
  <c r="D24" i="1" l="1"/>
  <c r="E24" i="1" s="1"/>
  <c r="C37" i="1"/>
  <c r="C26" i="1"/>
  <c r="D11" i="1"/>
  <c r="D21" i="1" l="1"/>
  <c r="E37" i="1"/>
  <c r="C36" i="1"/>
  <c r="E36" i="1" s="1"/>
  <c r="E30" i="1"/>
  <c r="E31" i="1"/>
  <c r="E32" i="1"/>
  <c r="E33" i="1"/>
  <c r="E34" i="1"/>
  <c r="E35" i="1"/>
  <c r="E38" i="1"/>
  <c r="E26" i="1" l="1"/>
  <c r="E27" i="1"/>
  <c r="E28" i="1"/>
  <c r="E29" i="1"/>
  <c r="C25" i="1"/>
  <c r="E25" i="1" l="1"/>
  <c r="D12" i="1" l="1"/>
  <c r="E11" i="1" l="1"/>
  <c r="E12" i="1"/>
  <c r="E17" i="1"/>
  <c r="E16" i="1"/>
  <c r="E15" i="1"/>
  <c r="E14" i="1"/>
  <c r="E13" i="1"/>
  <c r="D10" i="1"/>
  <c r="E10" i="1" s="1"/>
  <c r="D20" i="1" l="1"/>
  <c r="E22" i="1"/>
  <c r="C21" i="1"/>
  <c r="C20" i="1" s="1"/>
  <c r="E20" i="1" l="1"/>
  <c r="E21" i="1"/>
</calcChain>
</file>

<file path=xl/sharedStrings.xml><?xml version="1.0" encoding="utf-8"?>
<sst xmlns="http://schemas.openxmlformats.org/spreadsheetml/2006/main" count="65" uniqueCount="65">
  <si>
    <t>Chương: 419</t>
  </si>
  <si>
    <t xml:space="preserve">Số 
TT </t>
  </si>
  <si>
    <t>Nội dung</t>
  </si>
  <si>
    <t>Tổng số thu, chi, nộp ngân sách phí, lệ phí</t>
  </si>
  <si>
    <t>Số thu phí, lệ phí</t>
  </si>
  <si>
    <t>Nguồn thu phí được để lại</t>
  </si>
  <si>
    <t xml:space="preserve"> Số phí, lệ phí nộp NSNN</t>
  </si>
  <si>
    <t>3.1</t>
  </si>
  <si>
    <t>Dự toán chi ngân sách nhà nước</t>
  </si>
  <si>
    <t>A</t>
  </si>
  <si>
    <t>Chi quản lý nhà nước</t>
  </si>
  <si>
    <t xml:space="preserve">Kinh phí không thực hiện chế độ tự chủ </t>
  </si>
  <si>
    <t>B</t>
  </si>
  <si>
    <t>Kinh phí cải cách tiền lương theo Nghị định số 24/2023/NĐ-CP của Chính phủ</t>
  </si>
  <si>
    <t xml:space="preserve">Kinh phí thực hiện chế độ tự chủ </t>
  </si>
  <si>
    <r>
      <t xml:space="preserve">   </t>
    </r>
    <r>
      <rPr>
        <b/>
        <i/>
        <sz val="9"/>
        <color indexed="8"/>
        <rFont val="Times New Roman"/>
        <family val="1"/>
      </rPr>
      <t>Biểu số 3</t>
    </r>
    <r>
      <rPr>
        <i/>
        <sz val="9"/>
        <color indexed="8"/>
        <rFont val="Times New Roman"/>
        <family val="1"/>
      </rPr>
      <t xml:space="preserve">
</t>
    </r>
    <r>
      <rPr>
        <i/>
        <sz val="8"/>
        <color indexed="8"/>
        <rFont val="Times New Roman"/>
        <family val="1"/>
      </rPr>
      <t>(Ban hành kèm theo Thông tư số 90/2018/TT-BTC 
ngày 28/9/2019 của Bộ Tài chính)</t>
    </r>
  </si>
  <si>
    <t>Đơn vị: Sở Xây dựng KH</t>
  </si>
  <si>
    <t>CỘNG HÒA XÃ HỘI CHỦ NGHĨA VIỆT NAM</t>
  </si>
  <si>
    <t>Độc lập – Tự do – Hạnh phúc</t>
  </si>
  <si>
    <t>Khánh Hòa, ngày       tháng      năm 2024</t>
  </si>
  <si>
    <t>(Kèm theo Quyết định số            /QĐ-SXD ngày         /       /2024 của Sở Xây dựng Khánh Hòa)</t>
  </si>
  <si>
    <t>Dự toán 
năm 2024</t>
  </si>
  <si>
    <t>Ước thực hiện/ dự toán năm
 (tỉ lệ %)</t>
  </si>
  <si>
    <t>+ Lệ phí</t>
  </si>
  <si>
    <t>ĐVT: triệu đồng</t>
  </si>
  <si>
    <t>+ Phí định, thẩm tra</t>
  </si>
  <si>
    <t xml:space="preserve">Lệ phí cấp giấy phép xây dựng </t>
  </si>
  <si>
    <t>Lệ phí cấp CC môi giới, định giá BĐS</t>
  </si>
  <si>
    <t>Lệ phí cấp CC hành nghề HĐXD</t>
  </si>
  <si>
    <t>Lệ phí cấp CC năng lực HĐXD</t>
  </si>
  <si>
    <t>Lệ phí đăng ký công bố hợp quy</t>
  </si>
  <si>
    <t>Kinh phí hoạt động của Ban Chỉ đạo chính sách nhà ở và Thị trường BĐS</t>
  </si>
  <si>
    <t>Kinh phí Hội đồng xét cấp chứng chỉ hoạt động xây dựng cho các tổ chức và cá nhân</t>
  </si>
  <si>
    <t>Kế hoạch phát triển nhà ở tỉnh Khánh Hòa năm 2025</t>
  </si>
  <si>
    <t>3.2</t>
  </si>
  <si>
    <t>3.3</t>
  </si>
  <si>
    <t>3.4</t>
  </si>
  <si>
    <t>3.5</t>
  </si>
  <si>
    <t>3.6</t>
  </si>
  <si>
    <t>3.7</t>
  </si>
  <si>
    <t>3.8</t>
  </si>
  <si>
    <t>3.9</t>
  </si>
  <si>
    <t>Công khai thực hiện dự toán thu - chi ngân sách 06 tháng đầu năm 2024</t>
  </si>
  <si>
    <t>Kinh phí lập Đề án phát triển vật liệu xây dựng tỉnh khánh Hoà thời kỳ 2021-2030 và định hướng đến 2050</t>
  </si>
  <si>
    <t>Lập điều chỉnh Chương trình phát triển nhà ở tỉnh Khánh Hoà giai đoạn 2021-2030 (điều chỉnh lần 1)</t>
  </si>
  <si>
    <t>Lập điều chỉnh Kế hoạch phát triển nhà ở tỉnh KH giai đoạn 2021-2025 (điều chỉnh lần 1)</t>
  </si>
  <si>
    <t>Lập điều chỉnh Chương trình phát triển nhà ở tỉnh KH giai đoạn 2021-2030 (điều chỉnh lần 2)</t>
  </si>
  <si>
    <t>Lập điều chỉnh Kế hoạch phát triển nhà ở tỉnh KH giai đoạn 2021-2025 (điều chỉnh lần 2)</t>
  </si>
  <si>
    <t>Tiểu dự án 2: Giám sát đánh giá thuộc Dự án 7: Nâng cao năng lực và giám sát, đánh giá của Chương trình MTQG giảm nghèo bền vững năm 2024</t>
  </si>
  <si>
    <t>Bổ sung chế độ Lễ, Tết Nguyên đán</t>
  </si>
  <si>
    <t>3.10</t>
  </si>
  <si>
    <t>3.11</t>
  </si>
  <si>
    <t>3.12</t>
  </si>
  <si>
    <t>3.14</t>
  </si>
  <si>
    <t>3.15</t>
  </si>
  <si>
    <t>3.16</t>
  </si>
  <si>
    <t>Tư vấn khảo sát, xác định đơn giá nhân công xây dựng, đơn giá ca máy và thiết bị thi công</t>
  </si>
  <si>
    <t>Lập và công bố chỉ số giá xây dựng</t>
  </si>
  <si>
    <t>Kinh phí hoạt động của Hội đồng xác định giá bán nhà ở cũ</t>
  </si>
  <si>
    <t>Đề án xác định chỉ số giá giao dịch và chỉ số lượng giao dịch một số loại bất động sản trên địa bàn tỉnh Khánh Hòa</t>
  </si>
  <si>
    <t>Thu thập bổ sung thông tin, dữ liệu về nhà ở và thị trường bất động sản tỉnh Khánh Hòa</t>
  </si>
  <si>
    <t>3.13</t>
  </si>
  <si>
    <t>Ước thực hiện
6 tháng /2024</t>
  </si>
  <si>
    <t>Ước thực hiện 6thg/2024 so với 6thg /2023
 (tỉ lệ %)</t>
  </si>
  <si>
    <t>Kinh phí Đoàn công tác của tỉnh đi công tác tại Bắc Kinh, Thượng Hải - Trung Quốc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</si>
</sst>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14"/>
      <color indexed="8"/>
      <name val="Times New Roman"/>
      <family val="1"/>
    </font>
    <font>
      <i/>
      <sz val="9"/>
      <color indexed="8"/>
      <name val="Times New Roman"/>
      <family val="1"/>
    </font>
    <font>
      <b/>
      <i/>
      <sz val="9"/>
      <color indexed="8"/>
      <name val="Times New Roman"/>
      <family val="1"/>
    </font>
    <font>
      <i/>
      <sz val="8"/>
      <color indexed="8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indexed="8"/>
      <name val="Times New Roman"/>
      <family val="1"/>
    </font>
    <font>
      <b/>
      <sz val="13"/>
      <color indexed="8"/>
      <name val="Times New Roman"/>
      <family val="1"/>
    </font>
    <font>
      <i/>
      <sz val="13"/>
      <color indexed="8"/>
      <name val="Times New Roman"/>
      <family val="1"/>
    </font>
    <font>
      <i/>
      <sz val="14"/>
      <color indexed="8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indexed="8"/>
      <name val="Times New Roman"/>
      <family val="1"/>
    </font>
    <font>
      <i/>
      <sz val="11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3" fontId="9" fillId="0" borderId="4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4" xfId="0" quotePrefix="1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0" fillId="0" borderId="4" xfId="0" applyFont="1" applyBorder="1" applyAlignment="1">
      <alignment horizontal="right" vertical="center" wrapText="1"/>
    </xf>
    <xf numFmtId="0" fontId="17" fillId="0" borderId="4" xfId="0" applyFont="1" applyBorder="1" applyAlignment="1">
      <alignment vertical="center" wrapText="1"/>
    </xf>
    <xf numFmtId="164" fontId="8" fillId="0" borderId="4" xfId="0" applyNumberFormat="1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9" fontId="10" fillId="0" borderId="4" xfId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10" fontId="10" fillId="0" borderId="4" xfId="1" applyNumberFormat="1" applyFont="1" applyBorder="1" applyAlignment="1">
      <alignment horizontal="center" vertical="center"/>
    </xf>
    <xf numFmtId="9" fontId="11" fillId="0" borderId="4" xfId="1" applyFont="1" applyBorder="1" applyAlignment="1">
      <alignment horizontal="center" vertical="center"/>
    </xf>
    <xf numFmtId="10" fontId="10" fillId="0" borderId="4" xfId="0" applyNumberFormat="1" applyFont="1" applyBorder="1" applyAlignment="1">
      <alignment horizontal="center" vertical="center"/>
    </xf>
    <xf numFmtId="9" fontId="9" fillId="0" borderId="4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9" fillId="0" borderId="4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vertical="center" wrapText="1"/>
    </xf>
    <xf numFmtId="164" fontId="19" fillId="0" borderId="4" xfId="0" applyNumberFormat="1" applyFont="1" applyBorder="1" applyAlignment="1">
      <alignment horizontal="center" vertical="center"/>
    </xf>
    <xf numFmtId="4" fontId="19" fillId="0" borderId="4" xfId="0" applyNumberFormat="1" applyFont="1" applyBorder="1" applyAlignment="1">
      <alignment horizontal="center" vertical="center"/>
    </xf>
    <xf numFmtId="9" fontId="20" fillId="0" borderId="4" xfId="1" applyFont="1" applyBorder="1" applyAlignment="1">
      <alignment horizontal="center" vertical="center"/>
    </xf>
    <xf numFmtId="10" fontId="20" fillId="0" borderId="4" xfId="1" applyNumberFormat="1" applyFont="1" applyBorder="1" applyAlignment="1">
      <alignment horizontal="center" vertical="center"/>
    </xf>
    <xf numFmtId="4" fontId="19" fillId="0" borderId="4" xfId="0" applyNumberFormat="1" applyFont="1" applyBorder="1" applyAlignment="1">
      <alignment vertical="center"/>
    </xf>
    <xf numFmtId="4" fontId="20" fillId="0" borderId="4" xfId="0" applyNumberFormat="1" applyFont="1" applyBorder="1" applyAlignment="1">
      <alignment horizontal="center" vertical="center"/>
    </xf>
    <xf numFmtId="3" fontId="19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vertical="center" wrapText="1"/>
    </xf>
    <xf numFmtId="3" fontId="20" fillId="0" borderId="4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topLeftCell="A19" zoomScale="175" zoomScaleNormal="175" workbookViewId="0">
      <selection activeCell="H42" sqref="H42"/>
    </sheetView>
  </sheetViews>
  <sheetFormatPr defaultColWidth="9" defaultRowHeight="18.75" x14ac:dyDescent="0.25"/>
  <cols>
    <col min="1" max="1" width="4.85546875" style="1" customWidth="1"/>
    <col min="2" max="2" width="38.42578125" style="1" customWidth="1"/>
    <col min="3" max="6" width="13.7109375" style="1" customWidth="1"/>
    <col min="7" max="16384" width="9" style="1"/>
  </cols>
  <sheetData>
    <row r="1" spans="1:8" ht="38.25" customHeight="1" x14ac:dyDescent="0.25">
      <c r="D1" s="34" t="s">
        <v>15</v>
      </c>
      <c r="E1" s="34"/>
      <c r="F1" s="34"/>
      <c r="G1" s="2"/>
      <c r="H1" s="2"/>
    </row>
    <row r="2" spans="1:8" x14ac:dyDescent="0.25">
      <c r="A2" s="32" t="s">
        <v>16</v>
      </c>
      <c r="B2" s="32"/>
      <c r="C2" s="35" t="s">
        <v>17</v>
      </c>
      <c r="D2" s="35"/>
      <c r="E2" s="35"/>
      <c r="F2" s="35"/>
      <c r="G2" s="2"/>
      <c r="H2" s="2"/>
    </row>
    <row r="3" spans="1:8" x14ac:dyDescent="0.25">
      <c r="A3" s="13" t="s">
        <v>0</v>
      </c>
      <c r="B3" s="13"/>
      <c r="C3" s="35" t="s">
        <v>18</v>
      </c>
      <c r="D3" s="35"/>
      <c r="E3" s="35"/>
      <c r="F3" s="35"/>
      <c r="G3" s="2"/>
      <c r="H3" s="2"/>
    </row>
    <row r="4" spans="1:8" x14ac:dyDescent="0.25">
      <c r="A4" s="13"/>
      <c r="B4" s="13"/>
      <c r="C4" s="36" t="s">
        <v>19</v>
      </c>
      <c r="D4" s="36"/>
      <c r="E4" s="36"/>
      <c r="F4" s="36"/>
      <c r="G4" s="2"/>
      <c r="H4" s="2"/>
    </row>
    <row r="5" spans="1:8" x14ac:dyDescent="0.25">
      <c r="A5" s="33" t="s">
        <v>42</v>
      </c>
      <c r="B5" s="33"/>
      <c r="C5" s="33"/>
      <c r="D5" s="33"/>
      <c r="E5" s="33"/>
      <c r="F5" s="33"/>
      <c r="G5" s="2"/>
      <c r="H5" s="2"/>
    </row>
    <row r="6" spans="1:8" x14ac:dyDescent="0.25">
      <c r="A6" s="30" t="s">
        <v>20</v>
      </c>
      <c r="B6" s="30"/>
      <c r="C6" s="30"/>
      <c r="D6" s="30"/>
      <c r="E6" s="30"/>
      <c r="F6" s="30"/>
      <c r="G6" s="2"/>
      <c r="H6" s="2"/>
    </row>
    <row r="7" spans="1:8" x14ac:dyDescent="0.25">
      <c r="A7" s="2"/>
      <c r="B7" s="2"/>
      <c r="C7" s="2"/>
      <c r="D7" s="2"/>
      <c r="E7" s="31" t="s">
        <v>24</v>
      </c>
      <c r="F7" s="31"/>
      <c r="G7" s="2"/>
      <c r="H7" s="2"/>
    </row>
    <row r="8" spans="1:8" ht="56.25" customHeight="1" x14ac:dyDescent="0.25">
      <c r="A8" s="15" t="s">
        <v>1</v>
      </c>
      <c r="B8" s="14" t="s">
        <v>2</v>
      </c>
      <c r="C8" s="15" t="s">
        <v>21</v>
      </c>
      <c r="D8" s="15" t="s">
        <v>62</v>
      </c>
      <c r="E8" s="15" t="s">
        <v>22</v>
      </c>
      <c r="F8" s="15" t="s">
        <v>63</v>
      </c>
      <c r="G8" s="2"/>
      <c r="H8" s="2"/>
    </row>
    <row r="9" spans="1:8" x14ac:dyDescent="0.25">
      <c r="A9" s="3" t="s">
        <v>9</v>
      </c>
      <c r="B9" s="4" t="s">
        <v>3</v>
      </c>
      <c r="C9" s="3"/>
      <c r="D9" s="3"/>
      <c r="E9" s="5"/>
      <c r="F9" s="5"/>
      <c r="G9" s="2"/>
      <c r="H9" s="2"/>
    </row>
    <row r="10" spans="1:8" s="19" customFormat="1" x14ac:dyDescent="0.25">
      <c r="A10" s="9">
        <v>1</v>
      </c>
      <c r="B10" s="10" t="s">
        <v>4</v>
      </c>
      <c r="C10" s="9">
        <v>600</v>
      </c>
      <c r="D10" s="9">
        <f>D11+D12</f>
        <v>228.434</v>
      </c>
      <c r="E10" s="27">
        <f t="shared" ref="E10:E17" si="0">(D10/C10)/100%</f>
        <v>0.3807233333333333</v>
      </c>
      <c r="F10" s="17"/>
      <c r="G10" s="18"/>
      <c r="H10" s="18"/>
    </row>
    <row r="11" spans="1:8" x14ac:dyDescent="0.25">
      <c r="A11" s="8"/>
      <c r="B11" s="16" t="s">
        <v>25</v>
      </c>
      <c r="C11" s="8">
        <v>400</v>
      </c>
      <c r="D11" s="8">
        <f>8.664+103.975</f>
        <v>112.639</v>
      </c>
      <c r="E11" s="24">
        <f t="shared" si="0"/>
        <v>0.2815975</v>
      </c>
      <c r="F11" s="28"/>
      <c r="G11" s="2"/>
      <c r="H11" s="2"/>
    </row>
    <row r="12" spans="1:8" x14ac:dyDescent="0.25">
      <c r="A12" s="8"/>
      <c r="B12" s="16" t="s">
        <v>23</v>
      </c>
      <c r="C12" s="8">
        <v>200</v>
      </c>
      <c r="D12" s="8">
        <f>SUM(D13:D17)</f>
        <v>115.795</v>
      </c>
      <c r="E12" s="24">
        <f t="shared" si="0"/>
        <v>0.57897500000000002</v>
      </c>
      <c r="F12" s="24"/>
      <c r="G12" s="2"/>
      <c r="H12" s="2"/>
    </row>
    <row r="13" spans="1:8" x14ac:dyDescent="0.25">
      <c r="A13" s="8"/>
      <c r="B13" s="20" t="s">
        <v>26</v>
      </c>
      <c r="C13" s="17">
        <v>2</v>
      </c>
      <c r="D13" s="17">
        <v>2.3250000000000002</v>
      </c>
      <c r="E13" s="24">
        <f t="shared" si="0"/>
        <v>1.1625000000000001</v>
      </c>
      <c r="F13" s="24"/>
      <c r="G13" s="2"/>
      <c r="H13" s="2"/>
    </row>
    <row r="14" spans="1:8" x14ac:dyDescent="0.25">
      <c r="A14" s="8"/>
      <c r="B14" s="20" t="s">
        <v>27</v>
      </c>
      <c r="C14" s="17">
        <v>92</v>
      </c>
      <c r="D14" s="17">
        <v>63.2</v>
      </c>
      <c r="E14" s="24">
        <f t="shared" si="0"/>
        <v>0.68695652173913047</v>
      </c>
      <c r="F14" s="24"/>
      <c r="G14" s="2"/>
      <c r="H14" s="2"/>
    </row>
    <row r="15" spans="1:8" x14ac:dyDescent="0.25">
      <c r="A15" s="8"/>
      <c r="B15" s="20" t="s">
        <v>28</v>
      </c>
      <c r="C15" s="17">
        <v>54</v>
      </c>
      <c r="D15" s="17">
        <v>22.77</v>
      </c>
      <c r="E15" s="24">
        <f t="shared" si="0"/>
        <v>0.42166666666666663</v>
      </c>
      <c r="F15" s="24"/>
      <c r="G15" s="2"/>
      <c r="H15" s="2"/>
    </row>
    <row r="16" spans="1:8" x14ac:dyDescent="0.25">
      <c r="A16" s="8"/>
      <c r="B16" s="20" t="s">
        <v>29</v>
      </c>
      <c r="C16" s="17">
        <v>50</v>
      </c>
      <c r="D16" s="17">
        <v>26.3</v>
      </c>
      <c r="E16" s="24">
        <f t="shared" si="0"/>
        <v>0.52600000000000002</v>
      </c>
      <c r="F16" s="24"/>
      <c r="G16" s="2"/>
      <c r="H16" s="2"/>
    </row>
    <row r="17" spans="1:8" x14ac:dyDescent="0.25">
      <c r="A17" s="8"/>
      <c r="B17" s="20" t="s">
        <v>30</v>
      </c>
      <c r="C17" s="17">
        <v>2</v>
      </c>
      <c r="D17" s="17">
        <v>1.2</v>
      </c>
      <c r="E17" s="24">
        <f t="shared" si="0"/>
        <v>0.6</v>
      </c>
      <c r="F17" s="24"/>
      <c r="G17" s="2"/>
      <c r="H17" s="2"/>
    </row>
    <row r="18" spans="1:8" x14ac:dyDescent="0.25">
      <c r="A18" s="9">
        <v>2</v>
      </c>
      <c r="B18" s="10" t="s">
        <v>5</v>
      </c>
      <c r="C18" s="9">
        <v>200</v>
      </c>
      <c r="D18" s="9"/>
      <c r="E18" s="8"/>
      <c r="F18" s="29"/>
      <c r="G18" s="2"/>
      <c r="H18" s="2"/>
    </row>
    <row r="19" spans="1:8" x14ac:dyDescent="0.25">
      <c r="A19" s="9">
        <v>3</v>
      </c>
      <c r="B19" s="10" t="s">
        <v>6</v>
      </c>
      <c r="C19" s="9">
        <v>400</v>
      </c>
      <c r="D19" s="9"/>
      <c r="E19" s="8"/>
      <c r="F19" s="8"/>
      <c r="G19" s="2"/>
      <c r="H19" s="2"/>
    </row>
    <row r="20" spans="1:8" x14ac:dyDescent="0.25">
      <c r="A20" s="6" t="s">
        <v>12</v>
      </c>
      <c r="B20" s="7" t="s">
        <v>8</v>
      </c>
      <c r="C20" s="22">
        <f>C21</f>
        <v>9089.1110000000008</v>
      </c>
      <c r="D20" s="22">
        <f t="shared" ref="D20" si="1">D21</f>
        <v>3807.37</v>
      </c>
      <c r="E20" s="27">
        <f t="shared" ref="E20:E21" si="2">(D20/C20)/100%</f>
        <v>0.41889355295583908</v>
      </c>
      <c r="F20" s="22"/>
      <c r="G20" s="2"/>
      <c r="H20" s="2"/>
    </row>
    <row r="21" spans="1:8" x14ac:dyDescent="0.25">
      <c r="A21" s="9"/>
      <c r="B21" s="10" t="s">
        <v>10</v>
      </c>
      <c r="C21" s="23">
        <f>C22+C23+C24</f>
        <v>9089.1110000000008</v>
      </c>
      <c r="D21" s="23">
        <f>D22+D23+D24</f>
        <v>3807.37</v>
      </c>
      <c r="E21" s="24">
        <f t="shared" si="2"/>
        <v>0.41889355295583908</v>
      </c>
      <c r="F21" s="23"/>
      <c r="G21" s="2"/>
      <c r="H21" s="2"/>
    </row>
    <row r="22" spans="1:8" x14ac:dyDescent="0.25">
      <c r="A22" s="41">
        <v>1</v>
      </c>
      <c r="B22" s="42" t="s">
        <v>14</v>
      </c>
      <c r="C22" s="43">
        <v>5320.9</v>
      </c>
      <c r="D22" s="44">
        <v>2749.5650000000001</v>
      </c>
      <c r="E22" s="45">
        <f>(D22/C22)/100%</f>
        <v>0.51674810652333258</v>
      </c>
      <c r="F22" s="46"/>
    </row>
    <row r="23" spans="1:8" ht="28.5" customHeight="1" x14ac:dyDescent="0.25">
      <c r="A23" s="41">
        <v>2</v>
      </c>
      <c r="B23" s="42" t="s">
        <v>13</v>
      </c>
      <c r="C23" s="44">
        <v>167.1</v>
      </c>
      <c r="D23" s="47"/>
      <c r="E23" s="48"/>
      <c r="F23" s="48"/>
    </row>
    <row r="24" spans="1:8" x14ac:dyDescent="0.25">
      <c r="A24" s="41">
        <v>3</v>
      </c>
      <c r="B24" s="42" t="s">
        <v>11</v>
      </c>
      <c r="C24" s="49">
        <f>SUM(C25:C40)</f>
        <v>3601.1109999999999</v>
      </c>
      <c r="D24" s="49">
        <f>SUM(D25:D40)</f>
        <v>1057.8050000000001</v>
      </c>
      <c r="E24" s="45">
        <f>(D24/C24)/100%</f>
        <v>0.29374406953853965</v>
      </c>
      <c r="F24" s="46"/>
    </row>
    <row r="25" spans="1:8" x14ac:dyDescent="0.25">
      <c r="A25" s="41" t="s">
        <v>7</v>
      </c>
      <c r="B25" s="50" t="s">
        <v>49</v>
      </c>
      <c r="C25" s="51">
        <f>31+49</f>
        <v>80</v>
      </c>
      <c r="D25" s="48">
        <v>61.5</v>
      </c>
      <c r="E25" s="45">
        <f t="shared" ref="E25:E39" si="3">(D25/C25)/100%</f>
        <v>0.76875000000000004</v>
      </c>
      <c r="F25" s="46"/>
    </row>
    <row r="26" spans="1:8" x14ac:dyDescent="0.25">
      <c r="A26" s="8" t="s">
        <v>34</v>
      </c>
      <c r="B26" s="21" t="s">
        <v>57</v>
      </c>
      <c r="C26" s="12">
        <f>360-148</f>
        <v>212</v>
      </c>
      <c r="D26" s="25"/>
      <c r="E26" s="24">
        <f t="shared" si="3"/>
        <v>0</v>
      </c>
      <c r="F26" s="26"/>
    </row>
    <row r="27" spans="1:8" s="37" customFormat="1" ht="25.5" x14ac:dyDescent="0.25">
      <c r="A27" s="8" t="s">
        <v>35</v>
      </c>
      <c r="B27" s="21" t="s">
        <v>31</v>
      </c>
      <c r="C27" s="12">
        <v>45</v>
      </c>
      <c r="D27" s="40"/>
      <c r="E27" s="24">
        <f t="shared" si="3"/>
        <v>0</v>
      </c>
      <c r="F27" s="39"/>
    </row>
    <row r="28" spans="1:8" s="37" customFormat="1" ht="29.25" customHeight="1" x14ac:dyDescent="0.25">
      <c r="A28" s="8" t="s">
        <v>36</v>
      </c>
      <c r="B28" s="21" t="s">
        <v>58</v>
      </c>
      <c r="C28" s="12">
        <v>11</v>
      </c>
      <c r="D28" s="40"/>
      <c r="E28" s="24">
        <f t="shared" si="3"/>
        <v>0</v>
      </c>
      <c r="F28" s="39"/>
    </row>
    <row r="29" spans="1:8" s="37" customFormat="1" ht="27.75" customHeight="1" x14ac:dyDescent="0.25">
      <c r="A29" s="8" t="s">
        <v>37</v>
      </c>
      <c r="B29" s="21" t="s">
        <v>32</v>
      </c>
      <c r="C29" s="12">
        <v>20</v>
      </c>
      <c r="D29" s="40"/>
      <c r="E29" s="24">
        <f t="shared" si="3"/>
        <v>0</v>
      </c>
      <c r="F29" s="39"/>
    </row>
    <row r="30" spans="1:8" s="37" customFormat="1" ht="28.5" customHeight="1" x14ac:dyDescent="0.25">
      <c r="A30" s="8" t="s">
        <v>38</v>
      </c>
      <c r="B30" s="21" t="s">
        <v>56</v>
      </c>
      <c r="C30" s="12">
        <v>378</v>
      </c>
      <c r="D30" s="40"/>
      <c r="E30" s="24">
        <f t="shared" si="3"/>
        <v>0</v>
      </c>
      <c r="F30" s="39"/>
    </row>
    <row r="31" spans="1:8" s="37" customFormat="1" ht="42" customHeight="1" x14ac:dyDescent="0.25">
      <c r="A31" s="8" t="s">
        <v>39</v>
      </c>
      <c r="B31" s="21" t="s">
        <v>59</v>
      </c>
      <c r="C31" s="12">
        <v>1080</v>
      </c>
      <c r="D31" s="40"/>
      <c r="E31" s="24">
        <f t="shared" si="3"/>
        <v>0</v>
      </c>
      <c r="F31" s="39"/>
    </row>
    <row r="32" spans="1:8" s="37" customFormat="1" ht="30.75" customHeight="1" x14ac:dyDescent="0.25">
      <c r="A32" s="8" t="s">
        <v>40</v>
      </c>
      <c r="B32" s="21" t="s">
        <v>60</v>
      </c>
      <c r="C32" s="12">
        <v>360</v>
      </c>
      <c r="D32" s="12"/>
      <c r="E32" s="24">
        <f t="shared" si="3"/>
        <v>0</v>
      </c>
      <c r="F32" s="11"/>
    </row>
    <row r="33" spans="1:6" s="37" customFormat="1" ht="29.25" customHeight="1" x14ac:dyDescent="0.25">
      <c r="A33" s="8" t="s">
        <v>41</v>
      </c>
      <c r="B33" s="21" t="s">
        <v>33</v>
      </c>
      <c r="C33" s="12">
        <v>247</v>
      </c>
      <c r="D33" s="12"/>
      <c r="E33" s="24">
        <f t="shared" si="3"/>
        <v>0</v>
      </c>
      <c r="F33" s="11"/>
    </row>
    <row r="34" spans="1:6" s="37" customFormat="1" ht="42" customHeight="1" x14ac:dyDescent="0.25">
      <c r="A34" s="8" t="s">
        <v>50</v>
      </c>
      <c r="B34" s="21" t="s">
        <v>44</v>
      </c>
      <c r="C34" s="25">
        <v>47</v>
      </c>
      <c r="D34" s="25">
        <v>45.853999999999999</v>
      </c>
      <c r="E34" s="24">
        <f t="shared" si="3"/>
        <v>0.97561702127659577</v>
      </c>
      <c r="F34" s="11"/>
    </row>
    <row r="35" spans="1:6" s="37" customFormat="1" ht="28.5" customHeight="1" x14ac:dyDescent="0.25">
      <c r="A35" s="8" t="s">
        <v>51</v>
      </c>
      <c r="B35" s="21" t="s">
        <v>45</v>
      </c>
      <c r="C35" s="25">
        <v>21</v>
      </c>
      <c r="D35" s="25">
        <v>20.634</v>
      </c>
      <c r="E35" s="24">
        <f t="shared" si="3"/>
        <v>0.98257142857142854</v>
      </c>
      <c r="F35" s="11"/>
    </row>
    <row r="36" spans="1:6" s="37" customFormat="1" ht="31.5" customHeight="1" x14ac:dyDescent="0.25">
      <c r="A36" s="8" t="s">
        <v>52</v>
      </c>
      <c r="B36" s="21" t="s">
        <v>46</v>
      </c>
      <c r="C36" s="25">
        <f>562.878-90.067</f>
        <v>472.81100000000004</v>
      </c>
      <c r="D36" s="25">
        <v>472.81700000000001</v>
      </c>
      <c r="E36" s="24">
        <f t="shared" si="3"/>
        <v>1.0000126900600874</v>
      </c>
      <c r="F36" s="11"/>
    </row>
    <row r="37" spans="1:6" s="37" customFormat="1" ht="30.75" customHeight="1" x14ac:dyDescent="0.25">
      <c r="A37" s="8" t="s">
        <v>61</v>
      </c>
      <c r="B37" s="21" t="s">
        <v>47</v>
      </c>
      <c r="C37" s="25">
        <f>307.424-17.124-32</f>
        <v>258.29999999999995</v>
      </c>
      <c r="D37" s="12">
        <v>257</v>
      </c>
      <c r="E37" s="24">
        <f t="shared" si="3"/>
        <v>0.99496709252806836</v>
      </c>
      <c r="F37" s="11"/>
    </row>
    <row r="38" spans="1:6" s="37" customFormat="1" ht="51" x14ac:dyDescent="0.25">
      <c r="A38" s="8" t="s">
        <v>53</v>
      </c>
      <c r="B38" s="21" t="s">
        <v>48</v>
      </c>
      <c r="C38" s="12">
        <v>20</v>
      </c>
      <c r="D38" s="12"/>
      <c r="E38" s="24">
        <f t="shared" si="3"/>
        <v>0</v>
      </c>
      <c r="F38" s="11"/>
    </row>
    <row r="39" spans="1:6" s="37" customFormat="1" ht="38.25" x14ac:dyDescent="0.25">
      <c r="A39" s="8" t="s">
        <v>54</v>
      </c>
      <c r="B39" s="21" t="s">
        <v>43</v>
      </c>
      <c r="C39" s="12">
        <v>349</v>
      </c>
      <c r="D39" s="12"/>
      <c r="E39" s="24">
        <f t="shared" si="3"/>
        <v>0</v>
      </c>
      <c r="F39" s="11"/>
    </row>
    <row r="40" spans="1:6" ht="30" customHeight="1" x14ac:dyDescent="0.25">
      <c r="A40" s="8" t="s">
        <v>55</v>
      </c>
      <c r="B40" s="21" t="s">
        <v>64</v>
      </c>
      <c r="C40" s="12">
        <v>0</v>
      </c>
      <c r="D40" s="12">
        <v>200</v>
      </c>
      <c r="E40" s="24"/>
      <c r="F40" s="11"/>
    </row>
    <row r="41" spans="1:6" x14ac:dyDescent="0.25">
      <c r="B41" s="38"/>
    </row>
    <row r="42" spans="1:6" x14ac:dyDescent="0.25">
      <c r="B42" s="38"/>
    </row>
  </sheetData>
  <mergeCells count="8">
    <mergeCell ref="A6:F6"/>
    <mergeCell ref="E7:F7"/>
    <mergeCell ref="A2:B2"/>
    <mergeCell ref="A5:F5"/>
    <mergeCell ref="D1:F1"/>
    <mergeCell ref="C2:F2"/>
    <mergeCell ref="C3:F3"/>
    <mergeCell ref="C4:F4"/>
  </mergeCells>
  <printOptions horizontalCentered="1"/>
  <pageMargins left="0.25" right="0" top="0.75" bottom="1" header="0.25" footer="0.2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2024-09-10T02:29:47Z</cp:lastPrinted>
  <dcterms:created xsi:type="dcterms:W3CDTF">2024-01-04T11:19:41Z</dcterms:created>
  <dcterms:modified xsi:type="dcterms:W3CDTF">2024-09-10T03:19:55Z</dcterms:modified>
</cp:coreProperties>
</file>